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6\"/>
    </mc:Choice>
  </mc:AlternateContent>
  <bookViews>
    <workbookView xWindow="120" yWindow="90" windowWidth="9375" windowHeight="4965"/>
  </bookViews>
  <sheets>
    <sheet name="Model" sheetId="2" r:id="rId1"/>
  </sheets>
  <definedNames>
    <definedName name="Available">Model!$H$13:$H$14</definedName>
    <definedName name="Goal">Model!$G$18:$G$20</definedName>
    <definedName name="lssolver_est" localSheetId="0" hidden="1">2</definedName>
    <definedName name="lssolver_itr" localSheetId="0" hidden="1">0</definedName>
    <definedName name="lssolver_neg" localSheetId="0" hidden="1">0</definedName>
    <definedName name="lssolver_piv" localSheetId="0" hidden="1">0</definedName>
    <definedName name="lssolver_pre" localSheetId="0" hidden="1">0</definedName>
    <definedName name="lssolver_red" localSheetId="0" hidden="1">0</definedName>
    <definedName name="lssolver_rep" localSheetId="0" hidden="1">2</definedName>
    <definedName name="lssolver_scl" localSheetId="0" hidden="1">0</definedName>
    <definedName name="lssolver_sho" localSheetId="0" hidden="1">2</definedName>
    <definedName name="lssolver_sol" localSheetId="0" hidden="1">0</definedName>
    <definedName name="lssolver_tim" localSheetId="0" hidden="1">0</definedName>
    <definedName name="lssolver_tol" localSheetId="0" hidden="1">0</definedName>
    <definedName name="Needed">Model!$B$10:$E$10</definedName>
    <definedName name="Net">Model!$E$18:$E$20</definedName>
    <definedName name="Over">Model!$D$18:$D$20</definedName>
    <definedName name="Performed">Model!$B$8:$E$8</definedName>
    <definedName name="qpsolver_itr" localSheetId="0" hidden="1">100</definedName>
    <definedName name="qpsolver_lin" localSheetId="0" hidden="1">1</definedName>
    <definedName name="qpsolver_neg" localSheetId="0" hidden="1">0</definedName>
    <definedName name="qpsolver_piv" localSheetId="0" hidden="1">0.000001</definedName>
    <definedName name="qpsolver_pre" localSheetId="0" hidden="1">0.00000001</definedName>
    <definedName name="qpsolver_red" localSheetId="0" hidden="1">0.000001</definedName>
    <definedName name="qpsolver_rep" localSheetId="0" hidden="1">2</definedName>
    <definedName name="qpsolver_scl" localSheetId="0" hidden="1">2</definedName>
    <definedName name="qpsolver_sho" localSheetId="0" hidden="1">2</definedName>
    <definedName name="qpsolver_tim" localSheetId="0" hidden="1">100</definedName>
    <definedName name="qpsolver_tol" localSheetId="0" hidden="1">0.05</definedName>
    <definedName name="Rooms_used">Model!$F$13:$F$14</definedName>
    <definedName name="solver_adj" localSheetId="0" hidden="1">Model!$B$8:$E$8,Model!$C$18:$C$20,Model!$D$18:$D$20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Model!$E$18:$E$20</definedName>
    <definedName name="solver_lhs2" localSheetId="0" hidden="1">Model!$B$8:$E$8</definedName>
    <definedName name="solver_lhs3" localSheetId="0" hidden="1">Model!$F$13:$F$14</definedName>
    <definedName name="solver_lhs4" localSheetId="0" hidden="1">Model!$F$13:$F$14</definedName>
    <definedName name="solver_lhs5" localSheetId="0" hidden="1">Model!$F$13:$F$14</definedName>
    <definedName name="solver_lhs6" localSheetId="0" hidden="1">Model!$B$24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Model!$B$23</definedName>
    <definedName name="solver_piv" localSheetId="0" hidden="1">0.000001</definedName>
    <definedName name="solver_pre" localSheetId="0" hidden="1">0.00000001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2</definedName>
    <definedName name="solver_rel2" localSheetId="0" hidden="1">3</definedName>
    <definedName name="solver_rel3" localSheetId="0" hidden="1">1</definedName>
    <definedName name="solver_rel4" localSheetId="0" hidden="1">1</definedName>
    <definedName name="solver_rel5" localSheetId="0" hidden="1">1</definedName>
    <definedName name="solver_rel6" localSheetId="0" hidden="1">2</definedName>
    <definedName name="solver_reo" localSheetId="0" hidden="1">2</definedName>
    <definedName name="solver_rep" localSheetId="0" hidden="1">2</definedName>
    <definedName name="solver_rhs1" localSheetId="0" hidden="1">Goal</definedName>
    <definedName name="solver_rhs2" localSheetId="0" hidden="1">Needed</definedName>
    <definedName name="solver_rhs3" localSheetId="0" hidden="1">Available</definedName>
    <definedName name="solver_rhs4" localSheetId="0" hidden="1">Model!$H$13:$H$14</definedName>
    <definedName name="solver_rhs5" localSheetId="0" hidden="1">Model!$H$13:$H$14</definedName>
    <definedName name="solver_rhs6" localSheetId="0" hidden="1">Model!$D$24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mp" localSheetId="0" hidden="1">Model!$D$24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  <definedName name="sssolver_drv" localSheetId="0" hidden="1">1</definedName>
    <definedName name="sssolver_est" localSheetId="0" hidden="1">1</definedName>
    <definedName name="sssolver_itr" localSheetId="0" hidden="1">100</definedName>
    <definedName name="sssolver_lin" localSheetId="0" hidden="1">2</definedName>
    <definedName name="sssolver_neg" localSheetId="0" hidden="1">0</definedName>
    <definedName name="sssolver_nwt" localSheetId="0" hidden="1">1</definedName>
    <definedName name="sssolver_pre" localSheetId="0" hidden="1">0.000001</definedName>
    <definedName name="sssolver_rep" localSheetId="0" hidden="1">2</definedName>
    <definedName name="sssolver_scl" localSheetId="0" hidden="1">2</definedName>
    <definedName name="sssolver_sho" localSheetId="0" hidden="1">2</definedName>
    <definedName name="sssolver_tim" localSheetId="0" hidden="1">100</definedName>
    <definedName name="sssolver_tol" localSheetId="0" hidden="1">0.05</definedName>
    <definedName name="Under">Model!$C$18:$C$20</definedName>
    <definedName name="Weighted_average">Model!$B$23</definedName>
  </definedNames>
  <calcPr calcId="152511"/>
</workbook>
</file>

<file path=xl/calcChain.xml><?xml version="1.0" encoding="utf-8"?>
<calcChain xmlns="http://schemas.openxmlformats.org/spreadsheetml/2006/main">
  <c r="B23" i="2" l="1"/>
  <c r="I19" i="2"/>
  <c r="I20" i="2"/>
  <c r="B20" i="2" l="1"/>
  <c r="E20" i="2" s="1"/>
  <c r="B19" i="2"/>
  <c r="E19" i="2" s="1"/>
  <c r="E13" i="2"/>
  <c r="D13" i="2"/>
  <c r="F13" i="2" s="1"/>
  <c r="C14" i="2"/>
  <c r="B14" i="2"/>
  <c r="B18" i="2"/>
  <c r="E18" i="2" s="1"/>
  <c r="F14" i="2"/>
</calcChain>
</file>

<file path=xl/sharedStrings.xml><?xml version="1.0" encoding="utf-8"?>
<sst xmlns="http://schemas.openxmlformats.org/spreadsheetml/2006/main" count="65" uniqueCount="44">
  <si>
    <t>Op 1</t>
  </si>
  <si>
    <t>Op 2</t>
  </si>
  <si>
    <t>Op 3</t>
  </si>
  <si>
    <t>Op 4</t>
  </si>
  <si>
    <t>Performed</t>
  </si>
  <si>
    <t>&gt;=</t>
  </si>
  <si>
    <t>Needed</t>
  </si>
  <si>
    <t>Profit</t>
  </si>
  <si>
    <t>Assigned</t>
  </si>
  <si>
    <t>Available</t>
  </si>
  <si>
    <t>Private</t>
  </si>
  <si>
    <t>x</t>
  </si>
  <si>
    <t>&lt;=</t>
  </si>
  <si>
    <t>Intensive care</t>
  </si>
  <si>
    <t>Goal</t>
  </si>
  <si>
    <t>Achieved</t>
  </si>
  <si>
    <t>Under</t>
  </si>
  <si>
    <t>Over</t>
  </si>
  <si>
    <t>=</t>
  </si>
  <si>
    <t>Rooms used</t>
  </si>
  <si>
    <t>Goals</t>
  </si>
  <si>
    <t>Net</t>
  </si>
  <si>
    <t>X-Ray time (minutes)</t>
  </si>
  <si>
    <t>Lab time (minutes)</t>
  </si>
  <si>
    <t>X-Ray (hours)</t>
  </si>
  <si>
    <t>Lab (hours)</t>
  </si>
  <si>
    <t>Hospital outpatient operations</t>
  </si>
  <si>
    <t>=Model!$H$13:$H$14</t>
  </si>
  <si>
    <t>=Model!$B$22</t>
  </si>
  <si>
    <t>=Model!$G$17:$G$19</t>
  </si>
  <si>
    <t>=Model!$B$10:$E$10</t>
  </si>
  <si>
    <t>=Model!$E$17:$E$19</t>
  </si>
  <si>
    <t>=Model!$B$8:$E$8</t>
  </si>
  <si>
    <t>=Model!$F$13:$F$14</t>
  </si>
  <si>
    <t>Range names used</t>
  </si>
  <si>
    <t>Objective to minimize</t>
  </si>
  <si>
    <t>Weighted average</t>
  </si>
  <si>
    <t>=Model!$D$17:$D$19</t>
  </si>
  <si>
    <t>Rooms_used</t>
  </si>
  <si>
    <t>=Model!$C$17:$C$19</t>
  </si>
  <si>
    <t>Weighted_average</t>
  </si>
  <si>
    <t>Weights</t>
  </si>
  <si>
    <t>Relative</t>
  </si>
  <si>
    <t>Scaled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</si>
</sst>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&quot;$&quot;#,##0"/>
    <numFmt numFmtId="165" formatCode="0.000"/>
  </numFmts>
  <fonts count="4" x14ac:knownFonts="1">
    <font>
      <sz val="11"/>
      <name val="Calibri"/>
      <family val="2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NumberFormat="1" applyFont="1"/>
    <xf numFmtId="164" fontId="3" fillId="2" borderId="0" xfId="1" applyNumberFormat="1" applyFont="1" applyFill="1" applyBorder="1"/>
    <xf numFmtId="0" fontId="3" fillId="2" borderId="0" xfId="0" applyFont="1" applyFill="1" applyBorder="1"/>
    <xf numFmtId="0" fontId="3" fillId="0" borderId="0" xfId="0" applyFont="1" applyAlignment="1">
      <alignment horizontal="right"/>
    </xf>
    <xf numFmtId="0" fontId="3" fillId="3" borderId="0" xfId="0" applyFont="1" applyFill="1" applyBorder="1"/>
    <xf numFmtId="0" fontId="3" fillId="0" borderId="0" xfId="0" applyFont="1" applyBorder="1" applyAlignment="1">
      <alignment horizontal="right"/>
    </xf>
    <xf numFmtId="0" fontId="3" fillId="0" borderId="0" xfId="0" applyFont="1" applyFill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0" fontId="3" fillId="0" borderId="0" xfId="0" quotePrefix="1" applyFont="1" applyAlignment="1">
      <alignment horizontal="center"/>
    </xf>
    <xf numFmtId="164" fontId="3" fillId="2" borderId="0" xfId="0" applyNumberFormat="1" applyFont="1" applyFill="1" applyBorder="1"/>
    <xf numFmtId="1" fontId="3" fillId="3" borderId="0" xfId="0" applyNumberFormat="1" applyFont="1" applyFill="1" applyBorder="1"/>
    <xf numFmtId="165" fontId="3" fillId="0" borderId="0" xfId="0" applyNumberFormat="1" applyFont="1"/>
    <xf numFmtId="0" fontId="3" fillId="0" borderId="0" xfId="0" applyFont="1" applyFill="1" applyBorder="1" applyAlignment="1">
      <alignment horizontal="right"/>
    </xf>
    <xf numFmtId="0" fontId="0" fillId="0" borderId="0" xfId="0" applyFont="1"/>
    <xf numFmtId="0" fontId="3" fillId="5" borderId="0" xfId="0" applyFont="1" applyFill="1" applyBorder="1"/>
    <xf numFmtId="165" fontId="3" fillId="5" borderId="0" xfId="0" applyNumberFormat="1" applyFont="1" applyFill="1" applyBorder="1"/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165" fontId="3" fillId="4" borderId="0" xfId="0" applyNumberFormat="1" applyFont="1" applyFill="1"/>
  </cellXfs>
  <cellStyles count="2">
    <cellStyle name="Currency" xfId="1" builtinId="4"/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371475</xdr:colOff>
      <xdr:row>11</xdr:row>
      <xdr:rowOff>95250</xdr:rowOff>
    </xdr:from>
    <xdr:to>
      <xdr:col>14</xdr:col>
      <xdr:colOff>481965</xdr:colOff>
      <xdr:row>20</xdr:row>
      <xdr:rowOff>85725</xdr:rowOff>
    </xdr:to>
    <xdr:sp macro="" textlink="">
      <xdr:nvSpPr>
        <xdr:cNvPr id="2" name="TextBox 1"/>
        <xdr:cNvSpPr txBox="1"/>
      </xdr:nvSpPr>
      <xdr:spPr>
        <a:xfrm>
          <a:off x="7219950" y="2190750"/>
          <a:ext cx="3720465" cy="170497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"bad" deviations are colored darker red.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Some scaling is necessary, because one goal is in dollars and the others are in hours. The scaling used in column I is somewhat arbitrary (see cells I19 and I20). </a:t>
          </a:r>
          <a:r>
            <a:rPr lang="en-US" sz="1100"/>
            <a:t>With</a:t>
          </a:r>
          <a:r>
            <a:rPr lang="en-US" sz="1100" baseline="0"/>
            <a:t> the weights in columns H and I (which could be changed), the company is able to satisfy the first goal, but it doesn't quite satisfy the two hour goals.</a:t>
          </a:r>
        </a:p>
        <a:p>
          <a:endParaRPr lang="en-US" sz="110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workbookViewId="0"/>
  </sheetViews>
  <sheetFormatPr defaultRowHeight="15" x14ac:dyDescent="0.25"/>
  <cols>
    <col min="1" max="1" width="19.7109375" style="2" customWidth="1"/>
    <col min="2" max="2" width="11.5703125" style="2" customWidth="1"/>
    <col min="3" max="3" width="12" style="2" customWidth="1"/>
    <col min="4" max="4" width="11.28515625" style="2" customWidth="1"/>
    <col min="5" max="5" width="9.140625" style="2"/>
    <col min="6" max="6" width="11.5703125" style="2" customWidth="1"/>
    <col min="7" max="9" width="9.140625" style="2"/>
    <col min="10" max="10" width="17.5703125" style="2" customWidth="1"/>
    <col min="11" max="16384" width="9.140625" style="2"/>
  </cols>
  <sheetData>
    <row r="1" spans="1:11" x14ac:dyDescent="0.25">
      <c r="A1" s="1" t="s">
        <v>26</v>
      </c>
      <c r="J1" s="1" t="s">
        <v>34</v>
      </c>
    </row>
    <row r="2" spans="1:11" x14ac:dyDescent="0.25">
      <c r="A2" s="1"/>
      <c r="J2" s="3" t="s">
        <v>9</v>
      </c>
      <c r="K2" s="3" t="s">
        <v>27</v>
      </c>
    </row>
    <row r="3" spans="1:11" x14ac:dyDescent="0.25">
      <c r="A3" s="2" t="s">
        <v>7</v>
      </c>
      <c r="B3" s="4">
        <v>200</v>
      </c>
      <c r="C3" s="4">
        <v>150</v>
      </c>
      <c r="D3" s="4">
        <v>100</v>
      </c>
      <c r="E3" s="4">
        <v>80</v>
      </c>
      <c r="J3" s="3" t="s">
        <v>14</v>
      </c>
      <c r="K3" s="3" t="s">
        <v>29</v>
      </c>
    </row>
    <row r="4" spans="1:11" x14ac:dyDescent="0.25">
      <c r="A4" s="2" t="s">
        <v>22</v>
      </c>
      <c r="B4" s="5">
        <v>6</v>
      </c>
      <c r="C4" s="5">
        <v>5</v>
      </c>
      <c r="D4" s="5">
        <v>4</v>
      </c>
      <c r="E4" s="5">
        <v>3</v>
      </c>
      <c r="J4" s="3" t="s">
        <v>6</v>
      </c>
      <c r="K4" s="3" t="s">
        <v>30</v>
      </c>
    </row>
    <row r="5" spans="1:11" x14ac:dyDescent="0.25">
      <c r="A5" s="2" t="s">
        <v>23</v>
      </c>
      <c r="B5" s="5">
        <v>5</v>
      </c>
      <c r="C5" s="5">
        <v>4</v>
      </c>
      <c r="D5" s="5">
        <v>3</v>
      </c>
      <c r="E5" s="5">
        <v>2</v>
      </c>
      <c r="J5" s="3" t="s">
        <v>21</v>
      </c>
      <c r="K5" s="3" t="s">
        <v>31</v>
      </c>
    </row>
    <row r="6" spans="1:11" x14ac:dyDescent="0.25">
      <c r="A6" s="1"/>
      <c r="J6" s="3" t="s">
        <v>17</v>
      </c>
      <c r="K6" s="3" t="s">
        <v>37</v>
      </c>
    </row>
    <row r="7" spans="1:11" x14ac:dyDescent="0.25">
      <c r="B7" s="6" t="s">
        <v>0</v>
      </c>
      <c r="C7" s="6" t="s">
        <v>1</v>
      </c>
      <c r="D7" s="6" t="s">
        <v>2</v>
      </c>
      <c r="E7" s="6" t="s">
        <v>3</v>
      </c>
      <c r="J7" s="3" t="s">
        <v>4</v>
      </c>
      <c r="K7" s="3" t="s">
        <v>32</v>
      </c>
    </row>
    <row r="8" spans="1:11" x14ac:dyDescent="0.25">
      <c r="A8" s="2" t="s">
        <v>4</v>
      </c>
      <c r="B8" s="7">
        <v>335</v>
      </c>
      <c r="C8" s="7">
        <v>100</v>
      </c>
      <c r="D8" s="7">
        <v>100</v>
      </c>
      <c r="E8" s="7">
        <v>100</v>
      </c>
      <c r="J8" s="3" t="s">
        <v>38</v>
      </c>
      <c r="K8" s="3" t="s">
        <v>33</v>
      </c>
    </row>
    <row r="9" spans="1:11" x14ac:dyDescent="0.25">
      <c r="B9" s="8" t="s">
        <v>5</v>
      </c>
      <c r="C9" s="8" t="s">
        <v>5</v>
      </c>
      <c r="D9" s="8" t="s">
        <v>5</v>
      </c>
      <c r="E9" s="8" t="s">
        <v>5</v>
      </c>
      <c r="J9" s="3" t="s">
        <v>16</v>
      </c>
      <c r="K9" s="3" t="s">
        <v>39</v>
      </c>
    </row>
    <row r="10" spans="1:11" x14ac:dyDescent="0.25">
      <c r="A10" s="2" t="s">
        <v>6</v>
      </c>
      <c r="B10" s="5">
        <v>100</v>
      </c>
      <c r="C10" s="5">
        <v>100</v>
      </c>
      <c r="D10" s="5">
        <v>100</v>
      </c>
      <c r="E10" s="5">
        <v>100</v>
      </c>
      <c r="J10" s="3" t="s">
        <v>40</v>
      </c>
      <c r="K10" s="3" t="s">
        <v>28</v>
      </c>
    </row>
    <row r="11" spans="1:11" x14ac:dyDescent="0.25">
      <c r="B11" s="9"/>
      <c r="C11" s="9"/>
      <c r="D11" s="9"/>
      <c r="E11" s="9"/>
      <c r="J11" s="3"/>
      <c r="K11" s="3"/>
    </row>
    <row r="12" spans="1:11" x14ac:dyDescent="0.25">
      <c r="A12" s="2" t="s">
        <v>8</v>
      </c>
      <c r="B12" s="6" t="s">
        <v>0</v>
      </c>
      <c r="C12" s="6" t="s">
        <v>1</v>
      </c>
      <c r="D12" s="6" t="s">
        <v>2</v>
      </c>
      <c r="E12" s="6" t="s">
        <v>3</v>
      </c>
      <c r="F12" s="6" t="s">
        <v>19</v>
      </c>
      <c r="H12" s="6" t="s">
        <v>9</v>
      </c>
      <c r="J12" s="3"/>
      <c r="K12" s="3"/>
    </row>
    <row r="13" spans="1:11" x14ac:dyDescent="0.25">
      <c r="A13" s="2" t="s">
        <v>10</v>
      </c>
      <c r="B13" s="6" t="s">
        <v>11</v>
      </c>
      <c r="C13" s="6" t="s">
        <v>11</v>
      </c>
      <c r="D13" s="6">
        <f>D8</f>
        <v>100</v>
      </c>
      <c r="E13" s="6">
        <f>E8</f>
        <v>100</v>
      </c>
      <c r="F13" s="2">
        <f>SUM(B13:E13)</f>
        <v>200</v>
      </c>
      <c r="G13" s="10" t="s">
        <v>12</v>
      </c>
      <c r="H13" s="5">
        <v>500</v>
      </c>
      <c r="J13" s="3"/>
      <c r="K13" s="3"/>
    </row>
    <row r="14" spans="1:11" x14ac:dyDescent="0.25">
      <c r="A14" s="2" t="s">
        <v>13</v>
      </c>
      <c r="B14" s="6">
        <f>B8</f>
        <v>335</v>
      </c>
      <c r="C14" s="6">
        <f>C8</f>
        <v>100</v>
      </c>
      <c r="D14" s="6" t="s">
        <v>11</v>
      </c>
      <c r="E14" s="6" t="s">
        <v>11</v>
      </c>
      <c r="F14" s="2">
        <f>SUM(B14:E14)</f>
        <v>435</v>
      </c>
      <c r="G14" s="10" t="s">
        <v>12</v>
      </c>
      <c r="H14" s="5">
        <v>500</v>
      </c>
    </row>
    <row r="16" spans="1:11" x14ac:dyDescent="0.25">
      <c r="H16" s="21" t="s">
        <v>41</v>
      </c>
      <c r="I16" s="20"/>
    </row>
    <row r="17" spans="1:9" x14ac:dyDescent="0.25">
      <c r="A17" s="1" t="s">
        <v>20</v>
      </c>
      <c r="B17" s="6" t="s">
        <v>15</v>
      </c>
      <c r="C17" s="6" t="s">
        <v>16</v>
      </c>
      <c r="D17" s="6" t="s">
        <v>17</v>
      </c>
      <c r="E17" s="11" t="s">
        <v>21</v>
      </c>
      <c r="F17" s="6"/>
      <c r="G17" s="6" t="s">
        <v>14</v>
      </c>
      <c r="H17" s="22" t="s">
        <v>42</v>
      </c>
      <c r="I17" s="22" t="s">
        <v>43</v>
      </c>
    </row>
    <row r="18" spans="1:9" x14ac:dyDescent="0.25">
      <c r="A18" s="2" t="s">
        <v>7</v>
      </c>
      <c r="B18" s="2">
        <f>SUMPRODUCT($B$8:$E$8,B3:E3)</f>
        <v>100000</v>
      </c>
      <c r="C18" s="18">
        <v>0</v>
      </c>
      <c r="D18" s="7">
        <v>0</v>
      </c>
      <c r="E18" s="2">
        <f>B18+C18-D18</f>
        <v>100000</v>
      </c>
      <c r="F18" s="12" t="s">
        <v>18</v>
      </c>
      <c r="G18" s="13">
        <v>100000</v>
      </c>
      <c r="H18" s="2">
        <v>10</v>
      </c>
      <c r="I18" s="2">
        <v>10</v>
      </c>
    </row>
    <row r="19" spans="1:9" x14ac:dyDescent="0.25">
      <c r="A19" s="2" t="s">
        <v>24</v>
      </c>
      <c r="B19" s="2">
        <f>SUMPRODUCT($B$8:$E$8,B4:E4)/60</f>
        <v>53.5</v>
      </c>
      <c r="C19" s="14">
        <v>0</v>
      </c>
      <c r="D19" s="18">
        <v>3.5</v>
      </c>
      <c r="E19" s="2">
        <f>B19+C19-D19</f>
        <v>50</v>
      </c>
      <c r="F19" s="12" t="s">
        <v>18</v>
      </c>
      <c r="G19" s="5">
        <v>50</v>
      </c>
      <c r="H19" s="2">
        <v>6</v>
      </c>
      <c r="I19" s="2">
        <f t="shared" ref="I19:I20" si="0">500*H19</f>
        <v>3000</v>
      </c>
    </row>
    <row r="20" spans="1:9" x14ac:dyDescent="0.25">
      <c r="A20" s="2" t="s">
        <v>25</v>
      </c>
      <c r="B20" s="15">
        <f>SUMPRODUCT($B$8:$E$8,B5:E5)/60</f>
        <v>42.916666666666664</v>
      </c>
      <c r="C20" s="7">
        <v>0</v>
      </c>
      <c r="D20" s="19">
        <v>2.9166666666666661</v>
      </c>
      <c r="E20" s="2">
        <f>B20+C20-D20</f>
        <v>40</v>
      </c>
      <c r="F20" s="12" t="s">
        <v>18</v>
      </c>
      <c r="G20" s="5">
        <v>40</v>
      </c>
      <c r="H20" s="2">
        <v>4</v>
      </c>
      <c r="I20" s="2">
        <f t="shared" si="0"/>
        <v>2000</v>
      </c>
    </row>
    <row r="22" spans="1:9" ht="13.7" customHeight="1" x14ac:dyDescent="0.25">
      <c r="A22" s="1" t="s">
        <v>35</v>
      </c>
      <c r="B22" s="6"/>
      <c r="C22" s="6"/>
      <c r="D22" s="11"/>
      <c r="F22" s="16"/>
    </row>
    <row r="23" spans="1:9" x14ac:dyDescent="0.25">
      <c r="A23" s="17" t="s">
        <v>36</v>
      </c>
      <c r="B23" s="23">
        <f>(C18*I18+SUMPRODUCT(D19:D20,I19:I20))/SUM(I18:I20)</f>
        <v>3.2601463739188286</v>
      </c>
      <c r="C23" s="10"/>
    </row>
    <row r="24" spans="1:9" x14ac:dyDescent="0.25">
      <c r="C24" s="10"/>
    </row>
    <row r="25" spans="1:9" x14ac:dyDescent="0.25">
      <c r="B25" s="15"/>
      <c r="C25" s="10"/>
    </row>
  </sheetData>
  <mergeCells count="1">
    <mergeCell ref="H16:I16"/>
  </mergeCells>
  <phoneticPr fontId="0" type="noConversion"/>
  <printOptions headings="1" gridLines="1" gridLinesSet="0"/>
  <pageMargins left="0.75" right="0.75" top="1" bottom="1" header="0.5" footer="0.5"/>
  <pageSetup orientation="portrait" r:id="rId1"/>
  <headerFooter alignWithMargins="0">
    <oddFooter>&amp;CProblem 7.37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9</vt:i4>
      </vt:variant>
    </vt:vector>
  </HeadingPairs>
  <TitlesOfParts>
    <vt:vector size="10" baseType="lpstr">
      <vt:lpstr>Model</vt:lpstr>
      <vt:lpstr>Available</vt:lpstr>
      <vt:lpstr>Goal</vt:lpstr>
      <vt:lpstr>Needed</vt:lpstr>
      <vt:lpstr>Net</vt:lpstr>
      <vt:lpstr>Over</vt:lpstr>
      <vt:lpstr>Performed</vt:lpstr>
      <vt:lpstr>Rooms_used</vt:lpstr>
      <vt:lpstr>Under</vt:lpstr>
      <vt:lpstr>Weighted_average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Wayne Winston</dc:creator>
  <cp:keywords/>
  <dc:description/>
  <cp:lastModifiedBy>Chris Albright</cp:lastModifiedBy>
  <cp:lastPrinted>1996-07-09T19:43:24Z</cp:lastPrinted>
  <dcterms:created xsi:type="dcterms:W3CDTF">2000-02-18T18:14:59Z</dcterms:created>
  <dcterms:modified xsi:type="dcterms:W3CDTF">2014-05-21T18:59:59Z</dcterms:modified>
</cp:coreProperties>
</file>